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.davies\Documents\Personal\Meuk\"/>
    </mc:Choice>
  </mc:AlternateContent>
  <bookViews>
    <workbookView xWindow="0" yWindow="0" windowWidth="28800" windowHeight="12300"/>
  </bookViews>
  <sheets>
    <sheet name="Instellingen" sheetId="1" r:id="rId1"/>
    <sheet name="Schema" sheetId="2" r:id="rId2"/>
  </sheets>
  <definedNames>
    <definedName name="glVierkant">Instellingen!$G$2:$O$9</definedName>
    <definedName name="groepA">Tabel1[]</definedName>
    <definedName name="groepB">Tabel2[]</definedName>
    <definedName name="tafelBlok">Tabel14[]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2" i="1"/>
  <c r="I11" i="1"/>
  <c r="J11" i="1"/>
  <c r="K11" i="1"/>
  <c r="L11" i="1"/>
  <c r="M11" i="1"/>
  <c r="N11" i="1"/>
  <c r="O11" i="1"/>
  <c r="H11" i="1"/>
  <c r="K15" i="2" l="1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L14" i="2"/>
  <c r="K14" i="2"/>
  <c r="H15" i="2"/>
  <c r="H16" i="2"/>
  <c r="H17" i="2"/>
  <c r="H18" i="2"/>
  <c r="H19" i="2"/>
  <c r="H20" i="2"/>
  <c r="H21" i="2"/>
  <c r="I15" i="2"/>
  <c r="I16" i="2"/>
  <c r="I17" i="2"/>
  <c r="I18" i="2"/>
  <c r="I19" i="2"/>
  <c r="I20" i="2"/>
  <c r="I21" i="2"/>
  <c r="I14" i="2"/>
  <c r="H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F14" i="2"/>
  <c r="E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C14" i="2"/>
  <c r="B14" i="2"/>
  <c r="K4" i="2"/>
  <c r="L4" i="2"/>
  <c r="K5" i="2"/>
  <c r="L5" i="2"/>
  <c r="K6" i="2"/>
  <c r="L6" i="2"/>
  <c r="K7" i="2"/>
  <c r="L7" i="2"/>
  <c r="K8" i="2"/>
  <c r="L8" i="2"/>
  <c r="K9" i="2"/>
  <c r="L9" i="2"/>
  <c r="K10" i="2"/>
  <c r="L10" i="2"/>
  <c r="L3" i="2"/>
  <c r="K3" i="2"/>
  <c r="H4" i="2"/>
  <c r="I4" i="2"/>
  <c r="H5" i="2"/>
  <c r="I5" i="2"/>
  <c r="H6" i="2"/>
  <c r="I6" i="2"/>
  <c r="H7" i="2"/>
  <c r="I7" i="2"/>
  <c r="H8" i="2"/>
  <c r="I8" i="2"/>
  <c r="H9" i="2"/>
  <c r="I9" i="2"/>
  <c r="H10" i="2"/>
  <c r="I10" i="2"/>
  <c r="I3" i="2"/>
  <c r="H3" i="2"/>
  <c r="F4" i="2"/>
  <c r="F5" i="2"/>
  <c r="F6" i="2"/>
  <c r="F7" i="2"/>
  <c r="F8" i="2"/>
  <c r="F9" i="2"/>
  <c r="F10" i="2"/>
  <c r="F3" i="2"/>
  <c r="E4" i="2"/>
  <c r="E5" i="2"/>
  <c r="E6" i="2"/>
  <c r="E7" i="2"/>
  <c r="E8" i="2"/>
  <c r="E9" i="2"/>
  <c r="E10" i="2"/>
  <c r="E3" i="2"/>
  <c r="C4" i="2"/>
  <c r="C5" i="2"/>
  <c r="C6" i="2"/>
  <c r="C7" i="2"/>
  <c r="C8" i="2"/>
  <c r="C9" i="2"/>
  <c r="C10" i="2"/>
  <c r="C3" i="2"/>
  <c r="B4" i="2"/>
  <c r="B5" i="2"/>
  <c r="B6" i="2"/>
  <c r="B7" i="2"/>
  <c r="B8" i="2"/>
  <c r="B9" i="2"/>
  <c r="B10" i="2"/>
  <c r="B3" i="2"/>
  <c r="A21" i="2"/>
  <c r="A15" i="2"/>
  <c r="A16" i="2"/>
  <c r="A17" i="2"/>
  <c r="A18" i="2"/>
  <c r="A19" i="2"/>
  <c r="A20" i="2"/>
  <c r="A14" i="2"/>
  <c r="A10" i="2"/>
  <c r="A4" i="2"/>
  <c r="A5" i="2"/>
  <c r="A6" i="2"/>
  <c r="A7" i="2"/>
  <c r="A8" i="2"/>
  <c r="A9" i="2"/>
  <c r="A3" i="2"/>
</calcChain>
</file>

<file path=xl/sharedStrings.xml><?xml version="1.0" encoding="utf-8"?>
<sst xmlns="http://schemas.openxmlformats.org/spreadsheetml/2006/main" count="60" uniqueCount="34">
  <si>
    <t>Groep A</t>
  </si>
  <si>
    <t>Naam</t>
  </si>
  <si>
    <t>Groep B</t>
  </si>
  <si>
    <t>Team 1</t>
  </si>
  <si>
    <t>Team 2</t>
  </si>
  <si>
    <t>Team 3</t>
  </si>
  <si>
    <t>Team 4</t>
  </si>
  <si>
    <t>Team 5</t>
  </si>
  <si>
    <t>Team 6</t>
  </si>
  <si>
    <t>Team 7</t>
  </si>
  <si>
    <t>Team 8</t>
  </si>
  <si>
    <t>Team 9</t>
  </si>
  <si>
    <t>Team 10</t>
  </si>
  <si>
    <t>Team 11</t>
  </si>
  <si>
    <t>Team 12</t>
  </si>
  <si>
    <t>Team 13</t>
  </si>
  <si>
    <t>Team 14</t>
  </si>
  <si>
    <t>Team 15</t>
  </si>
  <si>
    <t>Team 16</t>
  </si>
  <si>
    <t>8x8 G-L vierkant</t>
  </si>
  <si>
    <t>Tafel</t>
  </si>
  <si>
    <t>Spelnaam</t>
  </si>
  <si>
    <t>Splendor</t>
  </si>
  <si>
    <t>Terraforming Mars</t>
  </si>
  <si>
    <t>Nations</t>
  </si>
  <si>
    <t xml:space="preserve">1830 </t>
  </si>
  <si>
    <t>Caylus</t>
  </si>
  <si>
    <t>Ronde</t>
  </si>
  <si>
    <t>Team A</t>
  </si>
  <si>
    <t>Team B</t>
  </si>
  <si>
    <t>Antike</t>
  </si>
  <si>
    <t>Pax Porfiriana</t>
  </si>
  <si>
    <t>Race for the Galaxy</t>
  </si>
  <si>
    <t>checksum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</si>
</sst>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/>
    <xf numFmtId="0" fontId="1" fillId="4" borderId="1" xfId="0" applyFont="1" applyFill="1" applyBorder="1"/>
    <xf numFmtId="0" fontId="1" fillId="0" borderId="1" xfId="0" applyFont="1" applyBorder="1"/>
    <xf numFmtId="0" fontId="1" fillId="0" borderId="2" xfId="0" applyFont="1" applyBorder="1"/>
    <xf numFmtId="0" fontId="0" fillId="2" borderId="0" xfId="0" quotePrefix="1" applyFill="1"/>
    <xf numFmtId="0" fontId="1" fillId="5" borderId="0" xfId="0" applyFont="1" applyFill="1"/>
    <xf numFmtId="0" fontId="0" fillId="5" borderId="0" xfId="0" applyFill="1"/>
    <xf numFmtId="0" fontId="1" fillId="6" borderId="3" xfId="0" applyFont="1" applyFill="1" applyBorder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Standaard" xfId="0" builtinId="0"/>
  </cellStyles>
  <dxfs count="9">
    <dxf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el1" displayName="Tabel1" ref="A1:B9" totalsRowShown="0" headerRowDxfId="8">
  <autoFilter ref="A1:B9"/>
  <tableColumns count="2">
    <tableColumn id="1" name="Groep A" dataDxfId="7"/>
    <tableColumn id="2" name="Naam" dataDxfId="6"/>
  </tableColumns>
  <tableStyleInfo name="TableStyleMedium22" showFirstColumn="0" showLastColumn="0" showRowStripes="1" showColumnStripes="0"/>
</table>
</file>

<file path=xl/tables/table2.xml><?xml version="1.0" encoding="utf-8"?>
<table xmlns="http://schemas.openxmlformats.org/spreadsheetml/2006/main" id="2" name="Tabel2" displayName="Tabel2" ref="D1:E9" totalsRowShown="0" headerRowDxfId="5">
  <autoFilter ref="D1:E9"/>
  <tableColumns count="2">
    <tableColumn id="1" name="Groep B" dataDxfId="4"/>
    <tableColumn id="2" name="Naam" dataDxfId="3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id="3" name="Tabel14" displayName="Tabel14" ref="A11:B19" totalsRowShown="0" headerRowDxfId="2">
  <autoFilter ref="A11:B19"/>
  <tableColumns count="2">
    <tableColumn id="1" name="Tafel" dataDxfId="1"/>
    <tableColumn id="2" name="Spelnaam" dataDxfId="0"/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zoomScaleNormal="100" workbookViewId="0">
      <selection activeCell="M15" sqref="M15"/>
    </sheetView>
  </sheetViews>
  <sheetFormatPr defaultRowHeight="15" x14ac:dyDescent="0.25"/>
  <cols>
    <col min="1" max="1" width="10.42578125" customWidth="1"/>
    <col min="2" max="2" width="21.5703125" customWidth="1"/>
    <col min="4" max="4" width="10.28515625" customWidth="1"/>
    <col min="5" max="5" width="29.7109375" customWidth="1"/>
  </cols>
  <sheetData>
    <row r="1" spans="1:17" x14ac:dyDescent="0.25">
      <c r="A1" s="1" t="s">
        <v>0</v>
      </c>
      <c r="B1" s="1" t="s">
        <v>1</v>
      </c>
      <c r="D1" s="1" t="s">
        <v>2</v>
      </c>
      <c r="E1" s="1" t="s">
        <v>1</v>
      </c>
      <c r="G1" s="3" t="s">
        <v>27</v>
      </c>
      <c r="H1" s="10" t="s">
        <v>19</v>
      </c>
      <c r="I1" s="10"/>
      <c r="J1" s="10"/>
      <c r="K1" s="10"/>
      <c r="L1" s="10"/>
      <c r="M1" s="10"/>
      <c r="N1" s="10"/>
      <c r="O1" s="10"/>
      <c r="Q1" s="12" t="s">
        <v>33</v>
      </c>
    </row>
    <row r="2" spans="1:17" x14ac:dyDescent="0.25">
      <c r="A2" s="1">
        <v>1</v>
      </c>
      <c r="B2" s="2" t="s">
        <v>3</v>
      </c>
      <c r="D2" s="1">
        <v>1</v>
      </c>
      <c r="E2" s="2" t="s">
        <v>11</v>
      </c>
      <c r="G2" s="4">
        <v>1</v>
      </c>
      <c r="H2" s="3">
        <v>11</v>
      </c>
      <c r="I2" s="3">
        <v>25</v>
      </c>
      <c r="J2" s="3">
        <v>32</v>
      </c>
      <c r="K2" s="3">
        <v>43</v>
      </c>
      <c r="L2" s="3">
        <v>57</v>
      </c>
      <c r="M2" s="3">
        <v>64</v>
      </c>
      <c r="N2" s="3">
        <v>78</v>
      </c>
      <c r="O2" s="3">
        <v>86</v>
      </c>
      <c r="Q2" s="11">
        <f>SUM(H2:O2)</f>
        <v>396</v>
      </c>
    </row>
    <row r="3" spans="1:17" x14ac:dyDescent="0.25">
      <c r="A3" s="1">
        <v>2</v>
      </c>
      <c r="B3" s="2" t="s">
        <v>4</v>
      </c>
      <c r="D3" s="1">
        <v>2</v>
      </c>
      <c r="E3" s="2" t="s">
        <v>12</v>
      </c>
      <c r="G3" s="3">
        <v>2</v>
      </c>
      <c r="H3" s="5">
        <v>22</v>
      </c>
      <c r="I3" s="5">
        <v>18</v>
      </c>
      <c r="J3" s="5">
        <v>71</v>
      </c>
      <c r="K3" s="5">
        <v>67</v>
      </c>
      <c r="L3" s="5">
        <v>83</v>
      </c>
      <c r="M3" s="5">
        <v>46</v>
      </c>
      <c r="N3" s="5">
        <v>35</v>
      </c>
      <c r="O3" s="5">
        <v>54</v>
      </c>
      <c r="Q3" s="11">
        <f t="shared" ref="Q3:Q9" si="0">SUM(H3:O3)</f>
        <v>396</v>
      </c>
    </row>
    <row r="4" spans="1:17" x14ac:dyDescent="0.25">
      <c r="A4" s="1">
        <v>3</v>
      </c>
      <c r="B4" s="2" t="s">
        <v>5</v>
      </c>
      <c r="D4" s="1">
        <v>3</v>
      </c>
      <c r="E4" s="2" t="s">
        <v>13</v>
      </c>
      <c r="G4" s="4">
        <v>3</v>
      </c>
      <c r="H4" s="3">
        <v>33</v>
      </c>
      <c r="I4" s="3">
        <v>74</v>
      </c>
      <c r="J4" s="3">
        <v>17</v>
      </c>
      <c r="K4" s="3">
        <v>51</v>
      </c>
      <c r="L4" s="3">
        <v>42</v>
      </c>
      <c r="M4" s="3">
        <v>85</v>
      </c>
      <c r="N4" s="3">
        <v>26</v>
      </c>
      <c r="O4" s="3">
        <v>68</v>
      </c>
      <c r="Q4" s="11">
        <f t="shared" si="0"/>
        <v>396</v>
      </c>
    </row>
    <row r="5" spans="1:17" x14ac:dyDescent="0.25">
      <c r="A5" s="1">
        <v>4</v>
      </c>
      <c r="B5" s="2" t="s">
        <v>6</v>
      </c>
      <c r="D5" s="1">
        <v>4</v>
      </c>
      <c r="E5" s="2" t="s">
        <v>14</v>
      </c>
      <c r="G5" s="3">
        <v>4</v>
      </c>
      <c r="H5" s="5">
        <v>44</v>
      </c>
      <c r="I5" s="5">
        <v>63</v>
      </c>
      <c r="J5" s="5">
        <v>56</v>
      </c>
      <c r="K5" s="5">
        <v>15</v>
      </c>
      <c r="L5" s="5">
        <v>38</v>
      </c>
      <c r="M5" s="5">
        <v>21</v>
      </c>
      <c r="N5" s="5">
        <v>87</v>
      </c>
      <c r="O5" s="5">
        <v>72</v>
      </c>
      <c r="Q5" s="11">
        <f t="shared" si="0"/>
        <v>396</v>
      </c>
    </row>
    <row r="6" spans="1:17" x14ac:dyDescent="0.25">
      <c r="A6" s="1">
        <v>5</v>
      </c>
      <c r="B6" s="2" t="s">
        <v>7</v>
      </c>
      <c r="D6" s="1">
        <v>5</v>
      </c>
      <c r="E6" s="2" t="s">
        <v>15</v>
      </c>
      <c r="G6" s="4">
        <v>5</v>
      </c>
      <c r="H6" s="3">
        <v>55</v>
      </c>
      <c r="I6" s="3">
        <v>81</v>
      </c>
      <c r="J6" s="3">
        <v>48</v>
      </c>
      <c r="K6" s="3">
        <v>34</v>
      </c>
      <c r="L6" s="3">
        <v>16</v>
      </c>
      <c r="M6" s="3">
        <v>73</v>
      </c>
      <c r="N6" s="3">
        <v>62</v>
      </c>
      <c r="O6" s="3">
        <v>27</v>
      </c>
      <c r="Q6" s="11">
        <f t="shared" si="0"/>
        <v>396</v>
      </c>
    </row>
    <row r="7" spans="1:17" x14ac:dyDescent="0.25">
      <c r="A7" s="1">
        <v>6</v>
      </c>
      <c r="B7" s="2" t="s">
        <v>8</v>
      </c>
      <c r="D7" s="1">
        <v>6</v>
      </c>
      <c r="E7" s="2" t="s">
        <v>16</v>
      </c>
      <c r="G7" s="3">
        <v>6</v>
      </c>
      <c r="H7" s="5">
        <v>66</v>
      </c>
      <c r="I7" s="5">
        <v>47</v>
      </c>
      <c r="J7" s="5">
        <v>84</v>
      </c>
      <c r="K7" s="5">
        <v>28</v>
      </c>
      <c r="L7" s="5">
        <v>75</v>
      </c>
      <c r="M7" s="5">
        <v>12</v>
      </c>
      <c r="N7" s="5">
        <v>53</v>
      </c>
      <c r="O7" s="5">
        <v>31</v>
      </c>
      <c r="Q7" s="11">
        <f t="shared" si="0"/>
        <v>396</v>
      </c>
    </row>
    <row r="8" spans="1:17" x14ac:dyDescent="0.25">
      <c r="A8" s="1">
        <v>7</v>
      </c>
      <c r="B8" s="2" t="s">
        <v>9</v>
      </c>
      <c r="D8" s="1">
        <v>7</v>
      </c>
      <c r="E8" s="2" t="s">
        <v>17</v>
      </c>
      <c r="G8" s="4">
        <v>7</v>
      </c>
      <c r="H8" s="3">
        <v>77</v>
      </c>
      <c r="I8" s="3">
        <v>36</v>
      </c>
      <c r="J8" s="3">
        <v>23</v>
      </c>
      <c r="K8" s="3">
        <v>82</v>
      </c>
      <c r="L8" s="3">
        <v>61</v>
      </c>
      <c r="M8" s="3">
        <v>58</v>
      </c>
      <c r="N8" s="3">
        <v>14</v>
      </c>
      <c r="O8" s="3">
        <v>45</v>
      </c>
      <c r="Q8" s="11">
        <f t="shared" si="0"/>
        <v>396</v>
      </c>
    </row>
    <row r="9" spans="1:17" ht="15.75" thickBot="1" x14ac:dyDescent="0.3">
      <c r="A9" s="1">
        <v>8</v>
      </c>
      <c r="B9" s="2" t="s">
        <v>10</v>
      </c>
      <c r="D9" s="1">
        <v>8</v>
      </c>
      <c r="E9" s="2" t="s">
        <v>18</v>
      </c>
      <c r="G9" s="3">
        <v>8</v>
      </c>
      <c r="H9" s="6">
        <v>88</v>
      </c>
      <c r="I9" s="6">
        <v>52</v>
      </c>
      <c r="J9" s="6">
        <v>65</v>
      </c>
      <c r="K9" s="6">
        <v>76</v>
      </c>
      <c r="L9" s="6">
        <v>24</v>
      </c>
      <c r="M9" s="6">
        <v>37</v>
      </c>
      <c r="N9" s="6">
        <v>41</v>
      </c>
      <c r="O9" s="6">
        <v>13</v>
      </c>
      <c r="Q9" s="11">
        <f t="shared" si="0"/>
        <v>396</v>
      </c>
    </row>
    <row r="11" spans="1:17" x14ac:dyDescent="0.25">
      <c r="A11" s="1" t="s">
        <v>20</v>
      </c>
      <c r="B11" s="1" t="s">
        <v>21</v>
      </c>
      <c r="G11" s="12" t="s">
        <v>33</v>
      </c>
      <c r="H11" s="11">
        <f>SUM(H2:H9)</f>
        <v>396</v>
      </c>
      <c r="I11" s="11">
        <f t="shared" ref="I11:O11" si="1">SUM(I2:I9)</f>
        <v>396</v>
      </c>
      <c r="J11" s="11">
        <f t="shared" si="1"/>
        <v>396</v>
      </c>
      <c r="K11" s="11">
        <f t="shared" si="1"/>
        <v>396</v>
      </c>
      <c r="L11" s="11">
        <f t="shared" si="1"/>
        <v>396</v>
      </c>
      <c r="M11" s="11">
        <f t="shared" si="1"/>
        <v>396</v>
      </c>
      <c r="N11" s="11">
        <f t="shared" si="1"/>
        <v>396</v>
      </c>
      <c r="O11" s="11">
        <f t="shared" si="1"/>
        <v>396</v>
      </c>
    </row>
    <row r="12" spans="1:17" x14ac:dyDescent="0.25">
      <c r="A12" s="1">
        <v>1</v>
      </c>
      <c r="B12" s="2" t="s">
        <v>22</v>
      </c>
    </row>
    <row r="13" spans="1:17" x14ac:dyDescent="0.25">
      <c r="A13" s="1">
        <v>2</v>
      </c>
      <c r="B13" s="2" t="s">
        <v>23</v>
      </c>
    </row>
    <row r="14" spans="1:17" x14ac:dyDescent="0.25">
      <c r="A14" s="1">
        <v>3</v>
      </c>
      <c r="B14" s="2" t="s">
        <v>24</v>
      </c>
    </row>
    <row r="15" spans="1:17" x14ac:dyDescent="0.25">
      <c r="A15" s="1">
        <v>4</v>
      </c>
      <c r="B15" s="7" t="s">
        <v>25</v>
      </c>
    </row>
    <row r="16" spans="1:17" x14ac:dyDescent="0.25">
      <c r="A16" s="1">
        <v>5</v>
      </c>
      <c r="B16" s="2" t="s">
        <v>26</v>
      </c>
    </row>
    <row r="17" spans="1:2" x14ac:dyDescent="0.25">
      <c r="A17" s="1">
        <v>6</v>
      </c>
      <c r="B17" s="2" t="s">
        <v>30</v>
      </c>
    </row>
    <row r="18" spans="1:2" x14ac:dyDescent="0.25">
      <c r="A18" s="1">
        <v>7</v>
      </c>
      <c r="B18" s="2" t="s">
        <v>31</v>
      </c>
    </row>
    <row r="19" spans="1:2" x14ac:dyDescent="0.25">
      <c r="A19" s="1">
        <v>8</v>
      </c>
      <c r="B19" s="2" t="s">
        <v>32</v>
      </c>
    </row>
  </sheetData>
  <mergeCells count="1">
    <mergeCell ref="H1:O1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D31" sqref="D31"/>
    </sheetView>
  </sheetViews>
  <sheetFormatPr defaultRowHeight="15" x14ac:dyDescent="0.25"/>
  <cols>
    <col min="1" max="1" width="18.140625" bestFit="1" customWidth="1"/>
  </cols>
  <sheetData>
    <row r="1" spans="1:12" x14ac:dyDescent="0.25">
      <c r="A1" s="8"/>
      <c r="B1" s="8" t="s">
        <v>27</v>
      </c>
      <c r="C1" s="8">
        <v>1</v>
      </c>
      <c r="D1" s="9"/>
      <c r="E1" s="8" t="s">
        <v>27</v>
      </c>
      <c r="F1" s="8">
        <v>2</v>
      </c>
      <c r="G1" s="9"/>
      <c r="H1" s="8" t="s">
        <v>27</v>
      </c>
      <c r="I1" s="8">
        <v>3</v>
      </c>
      <c r="J1" s="9"/>
      <c r="K1" s="8" t="s">
        <v>27</v>
      </c>
      <c r="L1" s="8">
        <v>4</v>
      </c>
    </row>
    <row r="2" spans="1:12" x14ac:dyDescent="0.25">
      <c r="A2" s="8" t="s">
        <v>21</v>
      </c>
      <c r="B2" s="8" t="s">
        <v>28</v>
      </c>
      <c r="C2" s="8" t="s">
        <v>29</v>
      </c>
      <c r="D2" s="9"/>
      <c r="E2" s="8" t="s">
        <v>28</v>
      </c>
      <c r="F2" s="8" t="s">
        <v>29</v>
      </c>
      <c r="G2" s="9"/>
      <c r="H2" s="8" t="s">
        <v>28</v>
      </c>
      <c r="I2" s="8" t="s">
        <v>29</v>
      </c>
      <c r="J2" s="9"/>
      <c r="K2" s="8" t="s">
        <v>28</v>
      </c>
      <c r="L2" s="8" t="s">
        <v>29</v>
      </c>
    </row>
    <row r="3" spans="1:12" x14ac:dyDescent="0.25">
      <c r="A3" s="1" t="str">
        <f t="shared" ref="A3:A10" si="0">VLOOKUP(ROW()-2,tafelBlok,2,0)</f>
        <v>Splendor</v>
      </c>
      <c r="B3" t="str">
        <f t="shared" ref="B3:B10" si="1">VLOOKUP(ROUNDDOWN(VLOOKUP($C$1,glVierkant,ROW()-1,0)/10,0),groepA,2,0)</f>
        <v>Team 1</v>
      </c>
      <c r="C3" t="str">
        <f t="shared" ref="C3:C10" si="2">VLOOKUP(MOD(VLOOKUP($C$1,glVierkant,ROW()-1,0),10),groepB,2,0)</f>
        <v>Team 9</v>
      </c>
      <c r="E3" t="str">
        <f t="shared" ref="E3:E10" si="3">VLOOKUP(ROUNDDOWN(VLOOKUP($F$1,glVierkant,ROW()-1,0)/10,0),groepA,2,0)</f>
        <v>Team 2</v>
      </c>
      <c r="F3" t="str">
        <f t="shared" ref="F3:F10" si="4">VLOOKUP(MOD(VLOOKUP($F$1,glVierkant,ROW()-1,0),10),groepB,2,0)</f>
        <v>Team 10</v>
      </c>
      <c r="H3" t="str">
        <f t="shared" ref="H3:H10" si="5">VLOOKUP(ROUNDDOWN(VLOOKUP($I$1,glVierkant,ROW()-1,0)/10,0),groepA,2,0)</f>
        <v>Team 3</v>
      </c>
      <c r="I3" t="str">
        <f t="shared" ref="I3:I10" si="6">VLOOKUP(MOD(VLOOKUP($I$1,glVierkant,ROW()-1,0),10),groepB,2,0)</f>
        <v>Team 11</v>
      </c>
      <c r="K3" t="str">
        <f t="shared" ref="K3:K10" si="7">VLOOKUP(ROUNDDOWN(VLOOKUP($L$1,glVierkant,ROW()-1,0)/10,0),groepA,2,0)</f>
        <v>Team 4</v>
      </c>
      <c r="L3" t="str">
        <f t="shared" ref="L3:L10" si="8">VLOOKUP(MOD(VLOOKUP($L$1,glVierkant,ROW()-1,0),10),groepB,2,0)</f>
        <v>Team 12</v>
      </c>
    </row>
    <row r="4" spans="1:12" x14ac:dyDescent="0.25">
      <c r="A4" s="1" t="str">
        <f t="shared" si="0"/>
        <v>Terraforming Mars</v>
      </c>
      <c r="B4" t="str">
        <f t="shared" si="1"/>
        <v>Team 2</v>
      </c>
      <c r="C4" t="str">
        <f t="shared" si="2"/>
        <v>Team 13</v>
      </c>
      <c r="E4" t="str">
        <f t="shared" si="3"/>
        <v>Team 1</v>
      </c>
      <c r="F4" t="str">
        <f t="shared" si="4"/>
        <v>Team 16</v>
      </c>
      <c r="H4" t="str">
        <f t="shared" si="5"/>
        <v>Team 7</v>
      </c>
      <c r="I4" t="str">
        <f t="shared" si="6"/>
        <v>Team 12</v>
      </c>
      <c r="K4" t="str">
        <f t="shared" si="7"/>
        <v>Team 6</v>
      </c>
      <c r="L4" t="str">
        <f t="shared" si="8"/>
        <v>Team 11</v>
      </c>
    </row>
    <row r="5" spans="1:12" x14ac:dyDescent="0.25">
      <c r="A5" s="1" t="str">
        <f t="shared" si="0"/>
        <v>Nations</v>
      </c>
      <c r="B5" t="str">
        <f t="shared" si="1"/>
        <v>Team 3</v>
      </c>
      <c r="C5" t="str">
        <f t="shared" si="2"/>
        <v>Team 10</v>
      </c>
      <c r="E5" t="str">
        <f t="shared" si="3"/>
        <v>Team 7</v>
      </c>
      <c r="F5" t="str">
        <f t="shared" si="4"/>
        <v>Team 9</v>
      </c>
      <c r="H5" t="str">
        <f t="shared" si="5"/>
        <v>Team 1</v>
      </c>
      <c r="I5" t="str">
        <f t="shared" si="6"/>
        <v>Team 15</v>
      </c>
      <c r="K5" t="str">
        <f t="shared" si="7"/>
        <v>Team 5</v>
      </c>
      <c r="L5" t="str">
        <f t="shared" si="8"/>
        <v>Team 14</v>
      </c>
    </row>
    <row r="6" spans="1:12" x14ac:dyDescent="0.25">
      <c r="A6" s="1" t="str">
        <f t="shared" si="0"/>
        <v xml:space="preserve">1830 </v>
      </c>
      <c r="B6" t="str">
        <f t="shared" si="1"/>
        <v>Team 4</v>
      </c>
      <c r="C6" t="str">
        <f t="shared" si="2"/>
        <v>Team 11</v>
      </c>
      <c r="E6" t="str">
        <f t="shared" si="3"/>
        <v>Team 6</v>
      </c>
      <c r="F6" t="str">
        <f t="shared" si="4"/>
        <v>Team 15</v>
      </c>
      <c r="H6" t="str">
        <f t="shared" si="5"/>
        <v>Team 5</v>
      </c>
      <c r="I6" t="str">
        <f t="shared" si="6"/>
        <v>Team 9</v>
      </c>
      <c r="K6" t="str">
        <f t="shared" si="7"/>
        <v>Team 1</v>
      </c>
      <c r="L6" t="str">
        <f t="shared" si="8"/>
        <v>Team 13</v>
      </c>
    </row>
    <row r="7" spans="1:12" x14ac:dyDescent="0.25">
      <c r="A7" s="1" t="str">
        <f t="shared" si="0"/>
        <v>Caylus</v>
      </c>
      <c r="B7" t="str">
        <f t="shared" si="1"/>
        <v>Team 5</v>
      </c>
      <c r="C7" t="str">
        <f t="shared" si="2"/>
        <v>Team 15</v>
      </c>
      <c r="E7" t="str">
        <f t="shared" si="3"/>
        <v>Team 8</v>
      </c>
      <c r="F7" t="str">
        <f t="shared" si="4"/>
        <v>Team 11</v>
      </c>
      <c r="H7" t="str">
        <f t="shared" si="5"/>
        <v>Team 4</v>
      </c>
      <c r="I7" t="str">
        <f t="shared" si="6"/>
        <v>Team 10</v>
      </c>
      <c r="K7" t="str">
        <f t="shared" si="7"/>
        <v>Team 3</v>
      </c>
      <c r="L7" t="str">
        <f t="shared" si="8"/>
        <v>Team 16</v>
      </c>
    </row>
    <row r="8" spans="1:12" x14ac:dyDescent="0.25">
      <c r="A8" s="1" t="str">
        <f t="shared" si="0"/>
        <v>Antike</v>
      </c>
      <c r="B8" t="str">
        <f t="shared" si="1"/>
        <v>Team 6</v>
      </c>
      <c r="C8" t="str">
        <f t="shared" si="2"/>
        <v>Team 12</v>
      </c>
      <c r="E8" t="str">
        <f t="shared" si="3"/>
        <v>Team 4</v>
      </c>
      <c r="F8" t="str">
        <f t="shared" si="4"/>
        <v>Team 14</v>
      </c>
      <c r="H8" t="str">
        <f t="shared" si="5"/>
        <v>Team 8</v>
      </c>
      <c r="I8" t="str">
        <f t="shared" si="6"/>
        <v>Team 13</v>
      </c>
      <c r="K8" t="str">
        <f t="shared" si="7"/>
        <v>Team 2</v>
      </c>
      <c r="L8" t="str">
        <f t="shared" si="8"/>
        <v>Team 9</v>
      </c>
    </row>
    <row r="9" spans="1:12" x14ac:dyDescent="0.25">
      <c r="A9" s="1" t="str">
        <f t="shared" si="0"/>
        <v>Pax Porfiriana</v>
      </c>
      <c r="B9" t="str">
        <f t="shared" si="1"/>
        <v>Team 7</v>
      </c>
      <c r="C9" t="str">
        <f t="shared" si="2"/>
        <v>Team 16</v>
      </c>
      <c r="E9" t="str">
        <f t="shared" si="3"/>
        <v>Team 3</v>
      </c>
      <c r="F9" t="str">
        <f t="shared" si="4"/>
        <v>Team 13</v>
      </c>
      <c r="H9" t="str">
        <f t="shared" si="5"/>
        <v>Team 2</v>
      </c>
      <c r="I9" t="str">
        <f t="shared" si="6"/>
        <v>Team 14</v>
      </c>
      <c r="K9" t="str">
        <f t="shared" si="7"/>
        <v>Team 8</v>
      </c>
      <c r="L9" t="str">
        <f t="shared" si="8"/>
        <v>Team 15</v>
      </c>
    </row>
    <row r="10" spans="1:12" x14ac:dyDescent="0.25">
      <c r="A10" s="1" t="str">
        <f t="shared" si="0"/>
        <v>Race for the Galaxy</v>
      </c>
      <c r="B10" t="str">
        <f t="shared" si="1"/>
        <v>Team 8</v>
      </c>
      <c r="C10" t="str">
        <f t="shared" si="2"/>
        <v>Team 14</v>
      </c>
      <c r="E10" t="str">
        <f t="shared" si="3"/>
        <v>Team 5</v>
      </c>
      <c r="F10" t="str">
        <f t="shared" si="4"/>
        <v>Team 12</v>
      </c>
      <c r="H10" t="str">
        <f t="shared" si="5"/>
        <v>Team 6</v>
      </c>
      <c r="I10" t="str">
        <f t="shared" si="6"/>
        <v>Team 16</v>
      </c>
      <c r="K10" t="str">
        <f t="shared" si="7"/>
        <v>Team 7</v>
      </c>
      <c r="L10" t="str">
        <f t="shared" si="8"/>
        <v>Team 10</v>
      </c>
    </row>
    <row r="12" spans="1:12" x14ac:dyDescent="0.25">
      <c r="A12" s="8"/>
      <c r="B12" s="8" t="s">
        <v>27</v>
      </c>
      <c r="C12" s="8">
        <v>5</v>
      </c>
      <c r="D12" s="9"/>
      <c r="E12" s="8" t="s">
        <v>27</v>
      </c>
      <c r="F12" s="8">
        <v>6</v>
      </c>
      <c r="G12" s="9"/>
      <c r="H12" s="8" t="s">
        <v>27</v>
      </c>
      <c r="I12" s="8">
        <v>7</v>
      </c>
      <c r="J12" s="9"/>
      <c r="K12" s="8" t="s">
        <v>27</v>
      </c>
      <c r="L12" s="8">
        <v>8</v>
      </c>
    </row>
    <row r="13" spans="1:12" x14ac:dyDescent="0.25">
      <c r="A13" s="8" t="s">
        <v>21</v>
      </c>
      <c r="B13" s="8" t="s">
        <v>28</v>
      </c>
      <c r="C13" s="8" t="s">
        <v>29</v>
      </c>
      <c r="D13" s="9"/>
      <c r="E13" s="8" t="s">
        <v>28</v>
      </c>
      <c r="F13" s="8" t="s">
        <v>29</v>
      </c>
      <c r="G13" s="9"/>
      <c r="H13" s="8" t="s">
        <v>28</v>
      </c>
      <c r="I13" s="8" t="s">
        <v>29</v>
      </c>
      <c r="J13" s="9"/>
      <c r="K13" s="8" t="s">
        <v>28</v>
      </c>
      <c r="L13" s="8" t="s">
        <v>29</v>
      </c>
    </row>
    <row r="14" spans="1:12" x14ac:dyDescent="0.25">
      <c r="A14" s="1" t="str">
        <f t="shared" ref="A14:A21" si="9">VLOOKUP(ROW()-13,tafelBlok,2,0)</f>
        <v>Splendor</v>
      </c>
      <c r="B14" t="str">
        <f t="shared" ref="B14:B21" si="10">VLOOKUP(ROUNDDOWN(VLOOKUP($C$12,glVierkant,ROW()-12,0)/10,0),groepA,2,0)</f>
        <v>Team 5</v>
      </c>
      <c r="C14" t="str">
        <f t="shared" ref="C14:C21" si="11">VLOOKUP(MOD(VLOOKUP($C$12,glVierkant,ROW()-12,0),10),groepB,2,0)</f>
        <v>Team 13</v>
      </c>
      <c r="E14" t="str">
        <f t="shared" ref="E14:E21" si="12">VLOOKUP(ROUNDDOWN(VLOOKUP($F$12,glVierkant,ROW()-12,0)/10,0),groepA,2,0)</f>
        <v>Team 6</v>
      </c>
      <c r="F14" t="str">
        <f t="shared" ref="F14:F21" si="13">VLOOKUP(MOD(VLOOKUP($F$12,glVierkant,ROW()-12,0),10),groepB,2,0)</f>
        <v>Team 14</v>
      </c>
      <c r="H14" t="str">
        <f t="shared" ref="H14:H21" si="14">VLOOKUP(ROUNDDOWN(VLOOKUP($I$12,glVierkant,ROW()-12,0)/10,0),groepA,2,0)</f>
        <v>Team 7</v>
      </c>
      <c r="I14" t="str">
        <f t="shared" ref="I14:I21" si="15">VLOOKUP(MOD(VLOOKUP($I$12,glVierkant,ROW()-12,0),10),groepB,2,0)</f>
        <v>Team 15</v>
      </c>
      <c r="K14" t="str">
        <f t="shared" ref="K14:K21" si="16">VLOOKUP(ROUNDDOWN(VLOOKUP($L$12,glVierkant,ROW()-12,0)/10,0),groepA,2,0)</f>
        <v>Team 8</v>
      </c>
      <c r="L14" t="str">
        <f t="shared" ref="L14:L21" si="17">VLOOKUP(MOD(VLOOKUP($L$12,glVierkant,ROW()-12,0),10),groepB,2,0)</f>
        <v>Team 16</v>
      </c>
    </row>
    <row r="15" spans="1:12" x14ac:dyDescent="0.25">
      <c r="A15" s="1" t="str">
        <f t="shared" si="9"/>
        <v>Terraforming Mars</v>
      </c>
      <c r="B15" t="str">
        <f t="shared" si="10"/>
        <v>Team 8</v>
      </c>
      <c r="C15" t="str">
        <f t="shared" si="11"/>
        <v>Team 9</v>
      </c>
      <c r="E15" t="str">
        <f t="shared" si="12"/>
        <v>Team 4</v>
      </c>
      <c r="F15" t="str">
        <f t="shared" si="13"/>
        <v>Team 15</v>
      </c>
      <c r="H15" t="str">
        <f t="shared" si="14"/>
        <v>Team 3</v>
      </c>
      <c r="I15" t="str">
        <f t="shared" si="15"/>
        <v>Team 14</v>
      </c>
      <c r="K15" t="str">
        <f t="shared" si="16"/>
        <v>Team 5</v>
      </c>
      <c r="L15" t="str">
        <f t="shared" si="17"/>
        <v>Team 10</v>
      </c>
    </row>
    <row r="16" spans="1:12" x14ac:dyDescent="0.25">
      <c r="A16" s="1" t="str">
        <f t="shared" si="9"/>
        <v>Nations</v>
      </c>
      <c r="B16" t="str">
        <f t="shared" si="10"/>
        <v>Team 4</v>
      </c>
      <c r="C16" t="str">
        <f t="shared" si="11"/>
        <v>Team 16</v>
      </c>
      <c r="E16" t="str">
        <f t="shared" si="12"/>
        <v>Team 8</v>
      </c>
      <c r="F16" t="str">
        <f t="shared" si="13"/>
        <v>Team 12</v>
      </c>
      <c r="H16" t="str">
        <f t="shared" si="14"/>
        <v>Team 2</v>
      </c>
      <c r="I16" t="str">
        <f t="shared" si="15"/>
        <v>Team 11</v>
      </c>
      <c r="K16" t="str">
        <f t="shared" si="16"/>
        <v>Team 6</v>
      </c>
      <c r="L16" t="str">
        <f t="shared" si="17"/>
        <v>Team 13</v>
      </c>
    </row>
    <row r="17" spans="1:12" x14ac:dyDescent="0.25">
      <c r="A17" s="1" t="str">
        <f t="shared" si="9"/>
        <v xml:space="preserve">1830 </v>
      </c>
      <c r="B17" t="str">
        <f t="shared" si="10"/>
        <v>Team 3</v>
      </c>
      <c r="C17" t="str">
        <f t="shared" si="11"/>
        <v>Team 12</v>
      </c>
      <c r="E17" t="str">
        <f t="shared" si="12"/>
        <v>Team 2</v>
      </c>
      <c r="F17" t="str">
        <f t="shared" si="13"/>
        <v>Team 16</v>
      </c>
      <c r="H17" t="str">
        <f t="shared" si="14"/>
        <v>Team 8</v>
      </c>
      <c r="I17" t="str">
        <f t="shared" si="15"/>
        <v>Team 10</v>
      </c>
      <c r="K17" t="str">
        <f t="shared" si="16"/>
        <v>Team 7</v>
      </c>
      <c r="L17" t="str">
        <f t="shared" si="17"/>
        <v>Team 14</v>
      </c>
    </row>
    <row r="18" spans="1:12" x14ac:dyDescent="0.25">
      <c r="A18" s="1" t="str">
        <f t="shared" si="9"/>
        <v>Caylus</v>
      </c>
      <c r="B18" t="str">
        <f t="shared" si="10"/>
        <v>Team 1</v>
      </c>
      <c r="C18" t="str">
        <f t="shared" si="11"/>
        <v>Team 14</v>
      </c>
      <c r="E18" t="str">
        <f t="shared" si="12"/>
        <v>Team 7</v>
      </c>
      <c r="F18" t="str">
        <f t="shared" si="13"/>
        <v>Team 13</v>
      </c>
      <c r="H18" t="str">
        <f t="shared" si="14"/>
        <v>Team 6</v>
      </c>
      <c r="I18" t="str">
        <f t="shared" si="15"/>
        <v>Team 9</v>
      </c>
      <c r="K18" t="str">
        <f t="shared" si="16"/>
        <v>Team 2</v>
      </c>
      <c r="L18" t="str">
        <f t="shared" si="17"/>
        <v>Team 12</v>
      </c>
    </row>
    <row r="19" spans="1:12" x14ac:dyDescent="0.25">
      <c r="A19" s="1" t="str">
        <f t="shared" si="9"/>
        <v>Antike</v>
      </c>
      <c r="B19" t="str">
        <f t="shared" si="10"/>
        <v>Team 7</v>
      </c>
      <c r="C19" t="str">
        <f t="shared" si="11"/>
        <v>Team 11</v>
      </c>
      <c r="E19" t="str">
        <f t="shared" si="12"/>
        <v>Team 1</v>
      </c>
      <c r="F19" t="str">
        <f t="shared" si="13"/>
        <v>Team 10</v>
      </c>
      <c r="H19" t="str">
        <f t="shared" si="14"/>
        <v>Team 5</v>
      </c>
      <c r="I19" t="str">
        <f t="shared" si="15"/>
        <v>Team 16</v>
      </c>
      <c r="K19" t="str">
        <f t="shared" si="16"/>
        <v>Team 3</v>
      </c>
      <c r="L19" t="str">
        <f t="shared" si="17"/>
        <v>Team 15</v>
      </c>
    </row>
    <row r="20" spans="1:12" x14ac:dyDescent="0.25">
      <c r="A20" s="1" t="str">
        <f t="shared" si="9"/>
        <v>Pax Porfiriana</v>
      </c>
      <c r="B20" t="str">
        <f t="shared" si="10"/>
        <v>Team 6</v>
      </c>
      <c r="C20" t="str">
        <f t="shared" si="11"/>
        <v>Team 10</v>
      </c>
      <c r="E20" t="str">
        <f t="shared" si="12"/>
        <v>Team 5</v>
      </c>
      <c r="F20" t="str">
        <f t="shared" si="13"/>
        <v>Team 11</v>
      </c>
      <c r="H20" t="str">
        <f t="shared" si="14"/>
        <v>Team 1</v>
      </c>
      <c r="I20" t="str">
        <f t="shared" si="15"/>
        <v>Team 12</v>
      </c>
      <c r="K20" t="str">
        <f t="shared" si="16"/>
        <v>Team 4</v>
      </c>
      <c r="L20" t="str">
        <f t="shared" si="17"/>
        <v>Team 9</v>
      </c>
    </row>
    <row r="21" spans="1:12" x14ac:dyDescent="0.25">
      <c r="A21" s="1" t="str">
        <f t="shared" si="9"/>
        <v>Race for the Galaxy</v>
      </c>
      <c r="B21" t="str">
        <f t="shared" si="10"/>
        <v>Team 2</v>
      </c>
      <c r="C21" t="str">
        <f t="shared" si="11"/>
        <v>Team 15</v>
      </c>
      <c r="E21" t="str">
        <f t="shared" si="12"/>
        <v>Team 3</v>
      </c>
      <c r="F21" t="str">
        <f t="shared" si="13"/>
        <v>Team 9</v>
      </c>
      <c r="H21" t="str">
        <f t="shared" si="14"/>
        <v>Team 4</v>
      </c>
      <c r="I21" t="str">
        <f t="shared" si="15"/>
        <v>Team 13</v>
      </c>
      <c r="K21" t="str">
        <f t="shared" si="16"/>
        <v>Team 1</v>
      </c>
      <c r="L21" t="str">
        <f t="shared" si="17"/>
        <v>Team 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4</vt:i4>
      </vt:variant>
    </vt:vector>
  </HeadingPairs>
  <TitlesOfParts>
    <vt:vector size="6" baseType="lpstr">
      <vt:lpstr>Instellingen</vt:lpstr>
      <vt:lpstr>Schema</vt:lpstr>
      <vt:lpstr>glVierkant</vt:lpstr>
      <vt:lpstr>groepA</vt:lpstr>
      <vt:lpstr>groepB</vt:lpstr>
      <vt:lpstr>tafelBlok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Gertjan Davies</dc:creator>
  <cp:lastModifiedBy>Gertjan Davies</cp:lastModifiedBy>
  <dcterms:created xsi:type="dcterms:W3CDTF">2017-07-19T08:58:38Z</dcterms:created>
  <dcterms:modified xsi:type="dcterms:W3CDTF">2017-07-28T07:58:39Z</dcterms:modified>
</cp:coreProperties>
</file>